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2" i="2" l="1"/>
  <c r="I21" i="2"/>
  <c r="I20" i="2"/>
  <c r="I19" i="2"/>
  <c r="I18" i="2"/>
  <c r="I11" i="2"/>
  <c r="I10" i="2"/>
  <c r="I7" i="2"/>
  <c r="I6" i="2"/>
  <c r="I5" i="2"/>
  <c r="I4" i="2"/>
  <c r="F22" i="2"/>
  <c r="F21" i="2"/>
  <c r="F20" i="2"/>
  <c r="F19" i="2"/>
  <c r="D17" i="2"/>
  <c r="I17" i="2" s="1"/>
  <c r="D16" i="2"/>
  <c r="D9" i="2"/>
  <c r="G9" i="2" s="1"/>
  <c r="D8" i="2"/>
  <c r="G11" i="2"/>
  <c r="G10" i="2"/>
  <c r="G7" i="2"/>
  <c r="G6" i="2"/>
  <c r="G5" i="2"/>
  <c r="G4" i="2"/>
  <c r="I8" i="2" l="1"/>
  <c r="D12" i="2"/>
  <c r="G16" i="2"/>
  <c r="D24" i="2"/>
  <c r="I16" i="2"/>
  <c r="I24" i="2" s="1"/>
  <c r="G17" i="2"/>
  <c r="I9" i="2"/>
  <c r="I12" i="2" s="1"/>
  <c r="G8" i="2"/>
  <c r="I26" i="2" l="1"/>
</calcChain>
</file>

<file path=xl/sharedStrings.xml><?xml version="1.0" encoding="utf-8"?>
<sst xmlns="http://schemas.openxmlformats.org/spreadsheetml/2006/main" count="52" uniqueCount="44">
  <si>
    <t>Item</t>
  </si>
  <si>
    <t>Description</t>
  </si>
  <si>
    <t>Retail</t>
  </si>
  <si>
    <t>Qty/ Case</t>
  </si>
  <si>
    <t>Qty/ Pallet</t>
  </si>
  <si>
    <t>Pallets</t>
  </si>
  <si>
    <t>UPC</t>
  </si>
  <si>
    <t>Agree Keratin Shampoo 32 oz</t>
  </si>
  <si>
    <t>Agree Keratin Conditioner 32 oz</t>
  </si>
  <si>
    <t>Agree Argan Shampoo 32 oz</t>
  </si>
  <si>
    <t>Agree Argan Conditioner 32 oz</t>
  </si>
  <si>
    <t>Agree Classic Shampoo 32 oz</t>
  </si>
  <si>
    <t>Agree Classic Conditioner 32 oz</t>
  </si>
  <si>
    <t>80491B</t>
  </si>
  <si>
    <t>80492B</t>
  </si>
  <si>
    <t>80493B</t>
  </si>
  <si>
    <t>80494B</t>
  </si>
  <si>
    <t>80497B</t>
  </si>
  <si>
    <t>80498B</t>
  </si>
  <si>
    <t>Agree Women's Body Wash - Summer Breeze Scent 28 oz</t>
  </si>
  <si>
    <t>Agree Men's Body Wash - Sport Fresh Scent 28 oz</t>
  </si>
  <si>
    <t>80492</t>
  </si>
  <si>
    <t>80494</t>
  </si>
  <si>
    <t>Discontinued Packaging</t>
  </si>
  <si>
    <t>80455</t>
  </si>
  <si>
    <t>Agree Classic Mask 8 oz</t>
  </si>
  <si>
    <t>80560</t>
  </si>
  <si>
    <t>Agree Keratin Mask 1.5 oz Sachet</t>
  </si>
  <si>
    <t>850021581176</t>
  </si>
  <si>
    <t>80570</t>
  </si>
  <si>
    <t>Agree Argan Mask 1.5 oz  Sachet</t>
  </si>
  <si>
    <t>850021581169</t>
  </si>
  <si>
    <t>XOC2R</t>
  </si>
  <si>
    <t>089829001023</t>
  </si>
  <si>
    <t>XOC16R</t>
  </si>
  <si>
    <t>089829001009</t>
  </si>
  <si>
    <t>Shampoo &amp; Conditioners</t>
  </si>
  <si>
    <t>Total Retail</t>
  </si>
  <si>
    <t># of Units</t>
  </si>
  <si>
    <t>Case Pack</t>
  </si>
  <si>
    <t>Units/Pallet</t>
  </si>
  <si>
    <r>
      <t xml:space="preserve">Orange Crush Odor Neutralizer &amp; Cleaner 2 oz </t>
    </r>
    <r>
      <rPr>
        <b/>
        <sz val="16"/>
        <color theme="1"/>
        <rFont val="Cambria"/>
        <family val="1"/>
        <charset val="162"/>
      </rPr>
      <t>*</t>
    </r>
  </si>
  <si>
    <r>
      <t xml:space="preserve">Orange Crush Odor Neutralizer &amp; Cleaner 16 oz </t>
    </r>
    <r>
      <rPr>
        <b/>
        <sz val="16"/>
        <color theme="1"/>
        <rFont val="Cambria"/>
        <family val="1"/>
        <charset val="162"/>
      </rPr>
      <t>*</t>
    </r>
  </si>
  <si>
    <r>
      <rPr>
        <b/>
        <sz val="18"/>
        <color theme="1"/>
        <rFont val="Cambria"/>
        <family val="1"/>
        <charset val="162"/>
      </rPr>
      <t>*</t>
    </r>
    <r>
      <rPr>
        <sz val="12"/>
        <color theme="1"/>
        <rFont val="Cambria"/>
        <family val="1"/>
        <charset val="162"/>
      </rPr>
      <t xml:space="preserve"> This is similar to Angry Orange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</si>
</sst>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&quot;$&quot;#,##0.00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Cambria"/>
      <family val="1"/>
      <charset val="162"/>
    </font>
    <font>
      <b/>
      <sz val="16"/>
      <color theme="1"/>
      <name val="Cambria"/>
      <family val="1"/>
      <charset val="162"/>
    </font>
    <font>
      <b/>
      <sz val="18"/>
      <color theme="1"/>
      <name val="Cambria"/>
      <family val="1"/>
      <charset val="162"/>
    </font>
    <font>
      <b/>
      <sz val="14"/>
      <color theme="1"/>
      <name val="Cambria"/>
      <family val="1"/>
      <charset val="162"/>
    </font>
    <font>
      <b/>
      <sz val="12"/>
      <color theme="1"/>
      <name val="Cambria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4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sqref="A1:B2"/>
    </sheetView>
  </sheetViews>
  <sheetFormatPr defaultColWidth="8.75" defaultRowHeight="15.75"/>
  <cols>
    <col min="1" max="1" width="12" style="4" customWidth="1"/>
    <col min="2" max="2" width="50.25" style="4" customWidth="1"/>
    <col min="3" max="3" width="12" style="5" customWidth="1"/>
    <col min="4" max="6" width="12" style="6" customWidth="1"/>
    <col min="7" max="7" width="12" style="4" customWidth="1"/>
    <col min="8" max="8" width="15.25" style="7" customWidth="1"/>
    <col min="9" max="9" width="16.125" style="5" customWidth="1"/>
    <col min="10" max="14" width="8.75" style="1"/>
  </cols>
  <sheetData>
    <row r="1" spans="1:14" s="8" customFormat="1" ht="15" customHeight="1">
      <c r="A1" s="23" t="s">
        <v>36</v>
      </c>
      <c r="B1" s="23"/>
      <c r="C1" s="5"/>
      <c r="D1" s="6"/>
      <c r="E1" s="6"/>
      <c r="F1" s="6"/>
      <c r="G1" s="4"/>
      <c r="H1" s="7"/>
      <c r="I1" s="5"/>
      <c r="J1" s="4"/>
      <c r="K1" s="4"/>
      <c r="L1" s="4"/>
      <c r="M1" s="4"/>
      <c r="N1" s="4"/>
    </row>
    <row r="2" spans="1:14" ht="21.95" customHeight="1">
      <c r="A2" s="24"/>
      <c r="B2" s="24"/>
    </row>
    <row r="3" spans="1:14" ht="21.95" customHeight="1">
      <c r="A3" s="9" t="s">
        <v>0</v>
      </c>
      <c r="B3" s="9" t="s">
        <v>1</v>
      </c>
      <c r="C3" s="10" t="s">
        <v>2</v>
      </c>
      <c r="D3" s="11" t="s">
        <v>38</v>
      </c>
      <c r="E3" s="11" t="s">
        <v>39</v>
      </c>
      <c r="F3" s="11" t="s">
        <v>40</v>
      </c>
      <c r="G3" s="9" t="s">
        <v>5</v>
      </c>
      <c r="H3" s="12" t="s">
        <v>6</v>
      </c>
      <c r="I3" s="13"/>
    </row>
    <row r="4" spans="1:14" ht="21.95" customHeight="1">
      <c r="A4" s="13" t="s">
        <v>13</v>
      </c>
      <c r="B4" s="13" t="s">
        <v>7</v>
      </c>
      <c r="C4" s="14">
        <v>9.99</v>
      </c>
      <c r="D4" s="15">
        <v>4164</v>
      </c>
      <c r="E4" s="15">
        <v>12</v>
      </c>
      <c r="F4" s="15">
        <v>780</v>
      </c>
      <c r="G4" s="13">
        <f>D4/F4</f>
        <v>5.3384615384615381</v>
      </c>
      <c r="H4" s="16">
        <v>850021581022</v>
      </c>
      <c r="I4" s="13">
        <f t="shared" ref="I4:I11" si="0">+D4*C4</f>
        <v>41598.36</v>
      </c>
      <c r="K4" s="2"/>
    </row>
    <row r="5" spans="1:14" ht="21.95" customHeight="1">
      <c r="A5" s="13" t="s">
        <v>14</v>
      </c>
      <c r="B5" s="13" t="s">
        <v>8</v>
      </c>
      <c r="C5" s="14">
        <v>9.99</v>
      </c>
      <c r="D5" s="15">
        <v>4164</v>
      </c>
      <c r="E5" s="15">
        <v>12</v>
      </c>
      <c r="F5" s="15">
        <v>780</v>
      </c>
      <c r="G5" s="13">
        <f t="shared" ref="G5:G11" si="1">D5/F5</f>
        <v>5.3384615384615381</v>
      </c>
      <c r="H5" s="16">
        <v>850021581046</v>
      </c>
      <c r="I5" s="13">
        <f t="shared" si="0"/>
        <v>41598.36</v>
      </c>
      <c r="K5" s="2"/>
    </row>
    <row r="6" spans="1:14" ht="21.95" customHeight="1">
      <c r="A6" s="13" t="s">
        <v>15</v>
      </c>
      <c r="B6" s="13" t="s">
        <v>9</v>
      </c>
      <c r="C6" s="14">
        <v>9.99</v>
      </c>
      <c r="D6" s="15">
        <v>4080</v>
      </c>
      <c r="E6" s="15">
        <v>12</v>
      </c>
      <c r="F6" s="15">
        <v>780</v>
      </c>
      <c r="G6" s="13">
        <f t="shared" si="1"/>
        <v>5.2307692307692308</v>
      </c>
      <c r="H6" s="16">
        <v>850021581008</v>
      </c>
      <c r="I6" s="13">
        <f t="shared" si="0"/>
        <v>40759.200000000004</v>
      </c>
      <c r="K6" s="2"/>
    </row>
    <row r="7" spans="1:14" ht="21.95" customHeight="1">
      <c r="A7" s="13" t="s">
        <v>16</v>
      </c>
      <c r="B7" s="13" t="s">
        <v>10</v>
      </c>
      <c r="C7" s="14">
        <v>9.99</v>
      </c>
      <c r="D7" s="15">
        <v>2100</v>
      </c>
      <c r="E7" s="15">
        <v>12</v>
      </c>
      <c r="F7" s="15">
        <v>780</v>
      </c>
      <c r="G7" s="13">
        <f t="shared" si="1"/>
        <v>2.6923076923076925</v>
      </c>
      <c r="H7" s="16">
        <v>850021581015</v>
      </c>
      <c r="I7" s="13">
        <f t="shared" si="0"/>
        <v>20979</v>
      </c>
      <c r="K7" s="2"/>
    </row>
    <row r="8" spans="1:14" ht="21.95" customHeight="1">
      <c r="A8" s="13" t="s">
        <v>17</v>
      </c>
      <c r="B8" s="13" t="s">
        <v>11</v>
      </c>
      <c r="C8" s="14">
        <v>9.99</v>
      </c>
      <c r="D8" s="15">
        <f>3528+84</f>
        <v>3612</v>
      </c>
      <c r="E8" s="15">
        <v>12</v>
      </c>
      <c r="F8" s="15">
        <v>780</v>
      </c>
      <c r="G8" s="13">
        <f t="shared" si="1"/>
        <v>4.6307692307692312</v>
      </c>
      <c r="H8" s="16">
        <v>850021581237</v>
      </c>
      <c r="I8" s="13">
        <f t="shared" si="0"/>
        <v>36083.879999999997</v>
      </c>
      <c r="K8" s="2"/>
    </row>
    <row r="9" spans="1:14" ht="21.95" customHeight="1">
      <c r="A9" s="13" t="s">
        <v>18</v>
      </c>
      <c r="B9" s="13" t="s">
        <v>12</v>
      </c>
      <c r="C9" s="14">
        <v>9.99</v>
      </c>
      <c r="D9" s="15">
        <f>3324+240</f>
        <v>3564</v>
      </c>
      <c r="E9" s="15">
        <v>12</v>
      </c>
      <c r="F9" s="15">
        <v>780</v>
      </c>
      <c r="G9" s="13">
        <f t="shared" si="1"/>
        <v>4.569230769230769</v>
      </c>
      <c r="H9" s="16">
        <v>850021581244</v>
      </c>
      <c r="I9" s="13">
        <f t="shared" si="0"/>
        <v>35604.36</v>
      </c>
      <c r="K9" s="2"/>
    </row>
    <row r="10" spans="1:14" ht="21.95" customHeight="1">
      <c r="A10" s="13">
        <v>80410</v>
      </c>
      <c r="B10" s="13" t="s">
        <v>19</v>
      </c>
      <c r="C10" s="14">
        <v>9.99</v>
      </c>
      <c r="D10" s="15">
        <v>432</v>
      </c>
      <c r="E10" s="15">
        <v>12</v>
      </c>
      <c r="F10" s="15">
        <v>780</v>
      </c>
      <c r="G10" s="13">
        <f t="shared" si="1"/>
        <v>0.55384615384615388</v>
      </c>
      <c r="H10" s="16">
        <v>850021581305</v>
      </c>
      <c r="I10" s="13">
        <f t="shared" si="0"/>
        <v>4315.68</v>
      </c>
      <c r="K10" s="2"/>
    </row>
    <row r="11" spans="1:14" ht="21.95" customHeight="1">
      <c r="A11" s="13">
        <v>80430</v>
      </c>
      <c r="B11" s="13" t="s">
        <v>20</v>
      </c>
      <c r="C11" s="14">
        <v>9.99</v>
      </c>
      <c r="D11" s="15">
        <v>456</v>
      </c>
      <c r="E11" s="15">
        <v>12</v>
      </c>
      <c r="F11" s="15">
        <v>780</v>
      </c>
      <c r="G11" s="13">
        <f t="shared" si="1"/>
        <v>0.58461538461538465</v>
      </c>
      <c r="H11" s="16">
        <v>850021581336</v>
      </c>
      <c r="I11" s="13">
        <f t="shared" si="0"/>
        <v>4555.4400000000005</v>
      </c>
      <c r="K11" s="2"/>
    </row>
    <row r="12" spans="1:14" ht="21.95" customHeight="1">
      <c r="A12" s="13"/>
      <c r="B12" s="13"/>
      <c r="C12" s="17"/>
      <c r="D12" s="18">
        <f>SUM(D4:D11)</f>
        <v>22572</v>
      </c>
      <c r="E12" s="15"/>
      <c r="F12" s="15"/>
      <c r="G12" s="13"/>
      <c r="H12" s="19"/>
      <c r="I12" s="9">
        <f>SUM(I4:I11)</f>
        <v>225494.28000000003</v>
      </c>
    </row>
    <row r="13" spans="1:14" ht="21.95" customHeight="1">
      <c r="A13" s="13"/>
      <c r="B13" s="13"/>
      <c r="C13" s="17"/>
      <c r="D13" s="15"/>
      <c r="E13" s="15"/>
      <c r="F13" s="15"/>
      <c r="G13" s="13"/>
      <c r="H13" s="19"/>
      <c r="I13" s="13"/>
    </row>
    <row r="14" spans="1:14" ht="21.95" customHeight="1">
      <c r="A14" s="13"/>
      <c r="B14" s="9" t="s">
        <v>23</v>
      </c>
      <c r="C14" s="17"/>
      <c r="D14" s="15"/>
      <c r="E14" s="15"/>
      <c r="F14" s="15"/>
      <c r="G14" s="13"/>
      <c r="H14" s="19"/>
      <c r="I14" s="13"/>
    </row>
    <row r="15" spans="1:14" ht="21.95" customHeight="1">
      <c r="A15" s="9" t="s">
        <v>0</v>
      </c>
      <c r="B15" s="9" t="s">
        <v>1</v>
      </c>
      <c r="C15" s="10" t="s">
        <v>2</v>
      </c>
      <c r="D15" s="11" t="s">
        <v>38</v>
      </c>
      <c r="E15" s="11" t="s">
        <v>3</v>
      </c>
      <c r="F15" s="11" t="s">
        <v>4</v>
      </c>
      <c r="G15" s="9" t="s">
        <v>5</v>
      </c>
      <c r="H15" s="12" t="s">
        <v>6</v>
      </c>
      <c r="I15" s="13"/>
    </row>
    <row r="16" spans="1:14" ht="21.95" customHeight="1">
      <c r="A16" s="13" t="s">
        <v>21</v>
      </c>
      <c r="B16" s="13" t="s">
        <v>8</v>
      </c>
      <c r="C16" s="20">
        <v>9.99</v>
      </c>
      <c r="D16" s="15">
        <f>1932-1008</f>
        <v>924</v>
      </c>
      <c r="E16" s="15">
        <v>12</v>
      </c>
      <c r="F16" s="15">
        <v>780</v>
      </c>
      <c r="G16" s="13">
        <f t="shared" ref="G16:G17" si="2">D16/F16</f>
        <v>1.1846153846153846</v>
      </c>
      <c r="H16" s="16">
        <v>850021581046</v>
      </c>
      <c r="I16" s="13">
        <f t="shared" ref="I16:I22" si="3">+D16*C16</f>
        <v>9230.76</v>
      </c>
    </row>
    <row r="17" spans="1:11" ht="21.95" customHeight="1">
      <c r="A17" s="13" t="s">
        <v>22</v>
      </c>
      <c r="B17" s="13" t="s">
        <v>10</v>
      </c>
      <c r="C17" s="20">
        <v>9.99</v>
      </c>
      <c r="D17" s="15">
        <f>2388-1416</f>
        <v>972</v>
      </c>
      <c r="E17" s="15">
        <v>12</v>
      </c>
      <c r="F17" s="15">
        <v>780</v>
      </c>
      <c r="G17" s="13">
        <f t="shared" si="2"/>
        <v>1.2461538461538462</v>
      </c>
      <c r="H17" s="16">
        <v>850021581015</v>
      </c>
      <c r="I17" s="13">
        <f t="shared" si="3"/>
        <v>9710.2800000000007</v>
      </c>
    </row>
    <row r="18" spans="1:11" ht="21.95" customHeight="1">
      <c r="A18" s="13" t="s">
        <v>24</v>
      </c>
      <c r="B18" s="13" t="s">
        <v>25</v>
      </c>
      <c r="C18" s="14">
        <v>5.99</v>
      </c>
      <c r="D18" s="15">
        <v>3300</v>
      </c>
      <c r="E18" s="15">
        <v>12</v>
      </c>
      <c r="F18" s="15">
        <v>2208</v>
      </c>
      <c r="G18" s="13">
        <v>1</v>
      </c>
      <c r="H18" s="16">
        <v>850021581268</v>
      </c>
      <c r="I18" s="13">
        <f t="shared" si="3"/>
        <v>19767</v>
      </c>
    </row>
    <row r="19" spans="1:11" ht="21.95" customHeight="1">
      <c r="A19" s="13" t="s">
        <v>26</v>
      </c>
      <c r="B19" s="13" t="s">
        <v>27</v>
      </c>
      <c r="C19" s="14">
        <v>1.99</v>
      </c>
      <c r="D19" s="15">
        <v>13596</v>
      </c>
      <c r="E19" s="15">
        <v>72</v>
      </c>
      <c r="F19" s="15">
        <f>72*132</f>
        <v>9504</v>
      </c>
      <c r="G19" s="13">
        <v>1.5</v>
      </c>
      <c r="H19" s="16" t="s">
        <v>28</v>
      </c>
      <c r="I19" s="13">
        <f t="shared" si="3"/>
        <v>27056.04</v>
      </c>
    </row>
    <row r="20" spans="1:11" ht="21.95" customHeight="1">
      <c r="A20" s="13" t="s">
        <v>29</v>
      </c>
      <c r="B20" s="13" t="s">
        <v>30</v>
      </c>
      <c r="C20" s="14">
        <v>1.99</v>
      </c>
      <c r="D20" s="15">
        <v>20580</v>
      </c>
      <c r="E20" s="15">
        <v>72</v>
      </c>
      <c r="F20" s="15">
        <f>72*132</f>
        <v>9504</v>
      </c>
      <c r="G20" s="13">
        <v>2.2000000000000002</v>
      </c>
      <c r="H20" s="16" t="s">
        <v>31</v>
      </c>
      <c r="I20" s="13">
        <f t="shared" si="3"/>
        <v>40954.199999999997</v>
      </c>
    </row>
    <row r="21" spans="1:11" ht="21.95" customHeight="1">
      <c r="A21" s="13" t="s">
        <v>32</v>
      </c>
      <c r="B21" s="13" t="s">
        <v>41</v>
      </c>
      <c r="C21" s="14">
        <v>5.99</v>
      </c>
      <c r="D21" s="15">
        <v>936</v>
      </c>
      <c r="E21" s="15">
        <v>24</v>
      </c>
      <c r="F21" s="15">
        <f>42*5*24</f>
        <v>5040</v>
      </c>
      <c r="G21" s="13">
        <v>0.2</v>
      </c>
      <c r="H21" s="21" t="s">
        <v>33</v>
      </c>
      <c r="I21" s="13">
        <f t="shared" si="3"/>
        <v>5606.64</v>
      </c>
      <c r="K21" s="3"/>
    </row>
    <row r="22" spans="1:11" ht="21.95" customHeight="1">
      <c r="A22" s="13" t="s">
        <v>34</v>
      </c>
      <c r="B22" s="13" t="s">
        <v>42</v>
      </c>
      <c r="C22" s="14">
        <v>16.989999999999998</v>
      </c>
      <c r="D22" s="15">
        <v>732</v>
      </c>
      <c r="E22" s="15">
        <v>12</v>
      </c>
      <c r="F22" s="15">
        <f>102*12</f>
        <v>1224</v>
      </c>
      <c r="G22" s="13">
        <v>0.7</v>
      </c>
      <c r="H22" s="21" t="s">
        <v>35</v>
      </c>
      <c r="I22" s="13">
        <f t="shared" si="3"/>
        <v>12436.679999999998</v>
      </c>
      <c r="K22" s="3"/>
    </row>
    <row r="23" spans="1:11" ht="21.95" customHeight="1">
      <c r="A23" s="13"/>
      <c r="B23" s="13" t="s">
        <v>43</v>
      </c>
      <c r="C23" s="14"/>
      <c r="D23" s="15"/>
      <c r="E23" s="15"/>
      <c r="F23" s="15"/>
      <c r="G23" s="13"/>
      <c r="H23" s="21"/>
      <c r="I23" s="13"/>
      <c r="K23" s="3"/>
    </row>
    <row r="24" spans="1:11" ht="21.95" customHeight="1">
      <c r="A24" s="13"/>
      <c r="B24" s="13"/>
      <c r="C24" s="17"/>
      <c r="D24" s="18">
        <f>SUM(D16:D22)</f>
        <v>41040</v>
      </c>
      <c r="E24" s="15"/>
      <c r="F24" s="15"/>
      <c r="G24" s="13"/>
      <c r="H24" s="19"/>
      <c r="I24" s="9">
        <f>SUM(I16:I22)</f>
        <v>124761.59999999999</v>
      </c>
    </row>
    <row r="25" spans="1:11" ht="21.95" customHeight="1">
      <c r="A25" s="13"/>
      <c r="B25" s="13"/>
      <c r="C25" s="17"/>
      <c r="D25" s="15"/>
      <c r="E25" s="15"/>
      <c r="F25" s="15"/>
      <c r="G25" s="13"/>
      <c r="H25" s="19"/>
      <c r="I25" s="13"/>
    </row>
    <row r="26" spans="1:11" ht="18">
      <c r="A26" s="13"/>
      <c r="B26" s="13"/>
      <c r="C26" s="17"/>
      <c r="D26" s="15"/>
      <c r="E26" s="15"/>
      <c r="F26" s="15"/>
      <c r="G26" s="9" t="s">
        <v>37</v>
      </c>
      <c r="H26" s="19"/>
      <c r="I26" s="22">
        <f>+I12+I24</f>
        <v>350255.88</v>
      </c>
    </row>
  </sheetData>
  <mergeCells count="1">
    <mergeCell ref="A1:B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2026-08-20T16:18:56Z</dcterms:created>
  <dcterms:modified xsi:type="dcterms:W3CDTF">2026-10-08T08:59:54Z</dcterms:modified>
  <cp:category/>
</cp:coreProperties>
</file>